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Benchmark check" sheetId="2" state="visible" r:id="rId2"/>
    <sheet xmlns:r="http://schemas.openxmlformats.org/officeDocument/2006/relationships" name="Payback" sheetId="3" state="visible" r:id="rId3"/>
    <sheet xmlns:r="http://schemas.openxmlformats.org/officeDocument/2006/relationships" name="Sources" sheetId="4" state="visible" r:id="rId4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0.0%"/>
    <numFmt numFmtId="165" formatCode="\$0.00"/>
    <numFmt numFmtId="166" formatCode="0.00\x"/>
  </numFmts>
  <fonts count="1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sz val="14"/>
    </font>
    <font>
      <name val="Arial"/>
      <charset val="1"/>
      <family val="0"/>
      <sz val="11"/>
    </font>
    <font>
      <name val="Arial"/>
      <charset val="1"/>
      <family val="0"/>
      <b val="1"/>
      <sz val="11"/>
    </font>
    <font>
      <name val="Arial"/>
      <charset val="1"/>
      <family val="0"/>
      <color rgb="FF0000FF"/>
      <sz val="11"/>
    </font>
    <font>
      <name val="Arial"/>
      <charset val="1"/>
      <family val="0"/>
      <i val="1"/>
      <sz val="9"/>
    </font>
    <font>
      <name val="Arial"/>
      <charset val="1"/>
      <family val="0"/>
      <color rgb="FF008000"/>
      <sz val="11"/>
    </font>
  </fonts>
  <fills count="4">
    <fill>
      <patternFill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164" fontId="7" fillId="3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164" fontId="9" fillId="3" borderId="0" applyAlignment="1" pivotButton="0" quotePrefix="0" xfId="0">
      <alignment horizontal="general" vertical="bottom"/>
    </xf>
    <xf numFmtId="165" fontId="7" fillId="3" borderId="0" applyAlignment="1" pivotButton="0" quotePrefix="0" xfId="0">
      <alignment horizontal="general" vertical="bottom"/>
    </xf>
    <xf numFmtId="2" fontId="6" fillId="0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166" fontId="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 wrapText="1"/>
    </xf>
    <xf numFmtId="1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164" fontId="7" fillId="3" borderId="1" applyAlignment="1" pivotButton="0" quotePrefix="0" xfId="0">
      <alignment horizontal="general" vertical="bottom"/>
    </xf>
    <xf numFmtId="0" fontId="0" fillId="0" borderId="1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164" fontId="9" fillId="3" borderId="0" applyAlignment="1" pivotButton="0" quotePrefix="0" xfId="0">
      <alignment horizontal="general" vertical="bottom"/>
    </xf>
    <xf numFmtId="165" fontId="7" fillId="3" borderId="0" applyAlignment="1" pivotButton="0" quotePrefix="0" xfId="0">
      <alignment horizontal="general" vertical="bottom"/>
    </xf>
    <xf numFmtId="2" fontId="6" fillId="0" borderId="0" applyAlignment="1" pivotButton="0" quotePrefix="0" xfId="0">
      <alignment horizontal="general" vertical="bottom"/>
    </xf>
    <xf numFmtId="165" fontId="6" fillId="0" borderId="0" applyAlignment="1" pivotButton="0" quotePrefix="0" xfId="0">
      <alignment horizontal="general" vertical="bottom"/>
    </xf>
    <xf numFmtId="166" fontId="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 wrapText="1"/>
    </xf>
    <xf numFmtId="10" fontId="0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A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7" min="1" max="1"/>
  </cols>
  <sheetData>
    <row r="1" ht="17.35" customHeight="1" s="18">
      <c r="A1" s="19" t="inlineStr">
        <is>
          <t>Mobile Game Retention Benchmark Checker (Innovecs Games, October 2026)</t>
        </is>
      </c>
    </row>
    <row r="2" ht="15" customHeight="1" s="18">
      <c r="A2" s="20" t="n"/>
    </row>
    <row r="3" ht="15" customHeight="1" s="18">
      <c r="A3" s="20" t="inlineStr">
        <is>
          <t>1. On 'Benchmark check', type your classic D1, D7 and D30 retention in the yellow cells (as percentages, e.g. 26%).</t>
        </is>
      </c>
    </row>
    <row r="4" ht="15" customHeight="1" s="18">
      <c r="A4" s="20" t="inlineStr">
        <is>
          <t xml:space="preserve">   Use the same definition as the benchmarks: classic retention, day 30 (not rolling, not day 28).</t>
        </is>
      </c>
    </row>
    <row r="5" ht="15" customHeight="1" s="18">
      <c r="A5" s="20" t="inlineStr">
        <is>
          <t>2. Read your band against GameAnalytics 2026 percentiles and the stage thresholds next to it.</t>
        </is>
      </c>
    </row>
    <row r="6" ht="15" customHeight="1" s="18">
      <c r="A6" s="20" t="inlineStr">
        <is>
          <t>3. On 'Payback', enter your cost per install (CPI) and, if you know it, your ARPDAU in the yellow cells.</t>
        </is>
      </c>
    </row>
    <row r="7" ht="15" customHeight="1" s="18">
      <c r="A7" s="20" t="inlineStr">
        <is>
          <t xml:space="preserve">   The sheet estimates active days per install over 90 days and the ARPDAU you need to pay back one install.</t>
        </is>
      </c>
    </row>
    <row r="8" ht="15" customHeight="1" s="18">
      <c r="A8" s="20" t="n"/>
    </row>
    <row r="9" ht="15" customHeight="1" s="18">
      <c r="A9" s="20" t="inlineStr">
        <is>
          <t>Blue text and yellow cells = inputs. Black = formulas. The example values are illustrative; replace them with yours.</t>
        </is>
      </c>
    </row>
    <row r="10" ht="15" customHeight="1" s="18">
      <c r="A10" s="20" t="inlineStr">
        <is>
          <t>Benchmarks are midpoints of published ranges; see 'Sources'. Stage thresholds are an Innovecs Games heuristic, not a published standard.</t>
        </is>
      </c>
    </row>
    <row r="11" ht="15" customHeight="1" s="18">
      <c r="A11" s="20" t="n"/>
    </row>
    <row r="12" ht="15" customHeight="1" s="18">
      <c r="A12" s="20" t="inlineStr">
        <is>
          <t>Article: https://innovecsgames.com/blog/mobile-game-retention-benchmarks/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J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2" customWidth="1" style="17" min="1" max="1"/>
    <col width="30" customWidth="1" style="17" min="2" max="2"/>
    <col width="14" customWidth="1" style="17" min="3" max="3"/>
    <col width="12" customWidth="1" style="17" min="4" max="4"/>
    <col width="14" customWidth="1" style="17" min="5" max="7"/>
    <col width="22" customWidth="1" style="17" min="8" max="8"/>
    <col width="18" customWidth="1" style="17" min="9" max="9"/>
    <col width="22" customWidth="1" style="17" min="10" max="10"/>
  </cols>
  <sheetData>
    <row r="1" ht="17.35" customHeight="1" s="18">
      <c r="A1" s="19" t="inlineStr">
        <is>
          <t>Your retention vs. 2026 benchmarks</t>
        </is>
      </c>
    </row>
    <row r="2"/>
    <row r="3" ht="15" customHeight="1" s="18">
      <c r="A3" s="21" t="inlineStr">
        <is>
          <t>Platform</t>
        </is>
      </c>
      <c r="B3" s="21" t="inlineStr">
        <is>
          <t>D1</t>
        </is>
      </c>
      <c r="C3" s="21" t="inlineStr">
        <is>
          <t>D7</t>
        </is>
      </c>
      <c r="D3" s="21" t="inlineStr">
        <is>
          <t>D30</t>
        </is>
      </c>
      <c r="E3" s="21" t="inlineStr">
        <is>
          <t>D1 band</t>
        </is>
      </c>
      <c r="F3" s="21" t="inlineStr">
        <is>
          <t>D7 band</t>
        </is>
      </c>
      <c r="G3" s="21" t="inlineStr">
        <is>
          <t>D30 band</t>
        </is>
      </c>
      <c r="H3" s="21" t="inlineStr">
        <is>
          <t>D1 vs soft-launch bar</t>
        </is>
      </c>
      <c r="I3" s="21" t="inlineStr">
        <is>
          <t>D7 vs bar</t>
        </is>
      </c>
      <c r="J3" s="21" t="inlineStr">
        <is>
          <t>D30 decision</t>
        </is>
      </c>
    </row>
    <row r="4" ht="15" customHeight="1" s="18">
      <c r="A4" s="22" t="inlineStr">
        <is>
          <t>iOS</t>
        </is>
      </c>
      <c r="B4" s="23" t="n">
        <v>0.31</v>
      </c>
      <c r="C4" s="23" t="n">
        <v>0.068</v>
      </c>
      <c r="D4" s="23" t="n">
        <v>0.019</v>
      </c>
      <c r="E4" s="24">
        <f>IF(B4="","",IF(B4&gt;=$F$11,"Top 1%",IF(B4&gt;=$E$11,"Top 10%",IF(B4&gt;=$D$11,"Top 25%",IF(B4&gt;=$C$11,"Above median",IF(B4&gt;=$B$11,"Below median","Bottom 25%"))))))</f>
        <v/>
      </c>
      <c r="F4" s="24">
        <f>IF(C4="","",IF(C4&gt;=$F$12,"Top 1%",IF(C4&gt;=$E$12,"Top 10%",IF(C4&gt;=$D$12,"Top 25%",IF(C4&gt;=$C$12,"Above median",IF(C4&gt;=$B$12,"Below median","Bottom 25%"))))))</f>
        <v/>
      </c>
      <c r="G4" s="24">
        <f>IF(D4="","",IF(D4&gt;=$F$13,"Top 1%",IF(D4&gt;=$E$13,"Top 10%",IF(D4&gt;=$D$13,"Top 25%",IF(D4&gt;=$C$13,"Above median",IF(D4&gt;=$B$13,"Below median","Bottom 25%"))))))</f>
        <v/>
      </c>
      <c r="H4" s="24">
        <f>IF(B4="","",IF(B4&gt;=$C$21,"At or above bar","Below bar"))</f>
        <v/>
      </c>
      <c r="I4" s="24">
        <f>IF(C4="","",IF(C4&gt;=$C$24,"At or above bar","Below bar"))</f>
        <v/>
      </c>
      <c r="J4" s="24">
        <f>IF(D4="","",IF(D4&gt;=$C$26,"Scale UA",IF(D4&gt;=$C$25,"Keep iterating","Rethink before scaling")))</f>
        <v/>
      </c>
    </row>
    <row r="5" ht="15" customHeight="1" s="18">
      <c r="A5" s="22" t="inlineStr">
        <is>
          <t>Android</t>
        </is>
      </c>
      <c r="B5" s="23" t="n">
        <v>0.24</v>
      </c>
      <c r="C5" s="23" t="n">
        <v>0.052</v>
      </c>
      <c r="D5" s="23" t="n">
        <v>0.012</v>
      </c>
      <c r="E5" s="24">
        <f>IF(B5="","",IF(B5&gt;=$F$11,"Top 1%",IF(B5&gt;=$E$11,"Top 10%",IF(B5&gt;=$D$11,"Top 25%",IF(B5&gt;=$C$11,"Above median",IF(B5&gt;=$B$11,"Below median","Bottom 25%"))))))</f>
        <v/>
      </c>
      <c r="F5" s="24">
        <f>IF(C5="","",IF(C5&gt;=$F$12,"Top 1%",IF(C5&gt;=$E$12,"Top 10%",IF(C5&gt;=$D$12,"Top 25%",IF(C5&gt;=$C$12,"Above median",IF(C5&gt;=$B$12,"Below median","Bottom 25%"))))))</f>
        <v/>
      </c>
      <c r="G5" s="24">
        <f>IF(D5="","",IF(D5&gt;=$F$13,"Top 1%",IF(D5&gt;=$E$13,"Top 10%",IF(D5&gt;=$D$13,"Top 25%",IF(D5&gt;=$C$13,"Above median",IF(D5&gt;=$B$13,"Below median","Bottom 25%"))))))</f>
        <v/>
      </c>
      <c r="H5" s="24">
        <f>IF(B5="","",IF(B5&gt;=$C$22,"At or above bar","Below bar"))</f>
        <v/>
      </c>
      <c r="I5" s="24">
        <f>IF(C5="","",IF(C5&gt;=$C$24,"At or above bar","Below bar"))</f>
        <v/>
      </c>
      <c r="J5" s="24">
        <f>IF(D5="","",IF(D5&gt;=$C$26,"Scale UA",IF(D5&gt;=$C$25,"Keep iterating","Rethink before scaling")))</f>
        <v/>
      </c>
    </row>
    <row r="6" ht="15" customHeight="1" s="18">
      <c r="A6" s="22" t="inlineStr">
        <is>
          <t>Blended</t>
        </is>
      </c>
      <c r="B6" s="23" t="n">
        <v>0.27</v>
      </c>
      <c r="C6" s="23" t="n">
        <v>0.058</v>
      </c>
      <c r="D6" s="23" t="n">
        <v>0.015</v>
      </c>
      <c r="E6" s="24">
        <f>IF(B6="","",IF(B6&gt;=$F$11,"Top 1%",IF(B6&gt;=$E$11,"Top 10%",IF(B6&gt;=$D$11,"Top 25%",IF(B6&gt;=$C$11,"Above median",IF(B6&gt;=$B$11,"Below median","Bottom 25%"))))))</f>
        <v/>
      </c>
      <c r="F6" s="24">
        <f>IF(C6="","",IF(C6&gt;=$F$12,"Top 1%",IF(C6&gt;=$E$12,"Top 10%",IF(C6&gt;=$D$12,"Top 25%",IF(C6&gt;=$C$12,"Above median",IF(C6&gt;=$B$12,"Below median","Bottom 25%"))))))</f>
        <v/>
      </c>
      <c r="G6" s="24">
        <f>IF(D6="","",IF(D6&gt;=$F$13,"Top 1%",IF(D6&gt;=$E$13,"Top 10%",IF(D6&gt;=$D$13,"Top 25%",IF(D6&gt;=$C$13,"Above median",IF(D6&gt;=$B$13,"Below median","Bottom 25%"))))))</f>
        <v/>
      </c>
      <c r="H6" s="24">
        <f>IF(B6="","",IF(B6&gt;=$C$23,"At or above bar","Below bar"))</f>
        <v/>
      </c>
      <c r="I6" s="24">
        <f>IF(C6="","",IF(C6&gt;=$C$24,"At or above bar","Below bar"))</f>
        <v/>
      </c>
      <c r="J6" s="24">
        <f>IF(D6="","",IF(D6&gt;=$C$26,"Scale UA",IF(D6&gt;=$C$25,"Keep iterating","Rethink before scaling")))</f>
        <v/>
      </c>
    </row>
    <row r="7"/>
    <row r="8"/>
    <row r="9" ht="15" customHeight="1" s="18">
      <c r="A9" s="25" t="inlineStr">
        <is>
          <t>GameAnalytics 2026 percentiles (2025 data, midpoints of published ranges)</t>
        </is>
      </c>
    </row>
    <row r="10" ht="15" customHeight="1" s="18">
      <c r="A10" s="21" t="inlineStr">
        <is>
          <t>Metric</t>
        </is>
      </c>
      <c r="B10" s="21" t="inlineStr">
        <is>
          <t>P25</t>
        </is>
      </c>
      <c r="C10" s="21" t="inlineStr">
        <is>
          <t>P50 (median)</t>
        </is>
      </c>
      <c r="D10" s="21" t="inlineStr">
        <is>
          <t>P75</t>
        </is>
      </c>
      <c r="E10" s="21" t="inlineStr">
        <is>
          <t>P90</t>
        </is>
      </c>
      <c r="F10" s="21" t="inlineStr">
        <is>
          <t>P99</t>
        </is>
      </c>
    </row>
    <row r="11" ht="15" customHeight="1" s="18">
      <c r="A11" s="25" t="inlineStr">
        <is>
          <t>D1</t>
        </is>
      </c>
      <c r="B11" s="26" t="n">
        <v>0.129</v>
      </c>
      <c r="C11" s="26" t="n">
        <v>0.22</v>
      </c>
      <c r="D11" s="26" t="n">
        <v>0.3</v>
      </c>
      <c r="E11" s="26" t="n">
        <v>0.4</v>
      </c>
      <c r="F11" s="26" t="n">
        <v>0.66</v>
      </c>
    </row>
    <row r="12" ht="15" customHeight="1" s="18">
      <c r="A12" s="25" t="inlineStr">
        <is>
          <t>D7</t>
        </is>
      </c>
      <c r="B12" s="26" t="n">
        <v>0.018</v>
      </c>
      <c r="C12" s="26" t="n">
        <v>0.038</v>
      </c>
      <c r="D12" s="26" t="n">
        <v>0.065</v>
      </c>
      <c r="E12" s="26" t="n">
        <v>0.115</v>
      </c>
      <c r="F12" s="26" t="n">
        <v>0.26</v>
      </c>
    </row>
    <row r="13" ht="15" customHeight="1" s="18">
      <c r="A13" s="25" t="inlineStr">
        <is>
          <t>D30</t>
        </is>
      </c>
      <c r="B13" s="26" t="n">
        <v>0.004</v>
      </c>
      <c r="C13" s="26" t="n">
        <v>0.0074</v>
      </c>
      <c r="D13" s="26" t="n">
        <v>0.017</v>
      </c>
      <c r="E13" s="26" t="n">
        <v>0.04</v>
      </c>
      <c r="F13" s="26" t="n">
        <v>0.14</v>
      </c>
    </row>
    <row r="14" ht="15" customHeight="1" s="18">
      <c r="A14" s="27" t="inlineStr">
        <is>
          <t>Notes: P25 D30 is published only as "below 0.5%". P90 D30 (about 4%) is read from the GameAnalytics global D30 chart; by region the top-10% line runs 2.5% to 5.1%. P99 D7 is "25%+, peaking above 28%".</t>
        </is>
      </c>
    </row>
    <row r="15"/>
    <row r="16"/>
    <row r="17"/>
    <row r="18"/>
    <row r="19" ht="15" customHeight="1" s="18">
      <c r="A19" s="25" t="inlineStr">
        <is>
          <t>Stage thresholds (Innovecs Games heuristic, anchored to GameAnalytics percentiles)</t>
        </is>
      </c>
    </row>
    <row r="20" ht="15" customHeight="1" s="18">
      <c r="A20" s="21" t="inlineStr">
        <is>
          <t>Check</t>
        </is>
      </c>
      <c r="B20" s="21" t="inlineStr">
        <is>
          <t>Applies to</t>
        </is>
      </c>
      <c r="C20" s="21" t="inlineStr">
        <is>
          <t>Threshold</t>
        </is>
      </c>
    </row>
    <row r="21" ht="15" customHeight="1" s="18">
      <c r="A21" s="24" t="inlineStr">
        <is>
          <t>D1 soft-launch bar</t>
        </is>
      </c>
      <c r="B21" s="24" t="inlineStr">
        <is>
          <t>iOS (top quartile, 2024 data)</t>
        </is>
      </c>
      <c r="C21" s="26" t="n">
        <v>0.31</v>
      </c>
    </row>
    <row r="22" ht="15" customHeight="1" s="18">
      <c r="A22" s="24" t="inlineStr">
        <is>
          <t>D1 soft-launch bar</t>
        </is>
      </c>
      <c r="B22" s="24" t="inlineStr">
        <is>
          <t>Android (top quartile, 2024 data)</t>
        </is>
      </c>
      <c r="C22" s="26" t="n">
        <v>0.25</v>
      </c>
    </row>
    <row r="23" ht="15" customHeight="1" s="18">
      <c r="A23" s="24" t="inlineStr">
        <is>
          <t>D1 soft-launch bar</t>
        </is>
      </c>
      <c r="B23" s="24" t="inlineStr">
        <is>
          <t>Blended</t>
        </is>
      </c>
      <c r="C23" s="26" t="n">
        <v>0.3</v>
      </c>
    </row>
    <row r="24" ht="15" customHeight="1" s="18">
      <c r="A24" s="24" t="inlineStr">
        <is>
          <t>D7 bar</t>
        </is>
      </c>
      <c r="B24" s="24" t="inlineStr">
        <is>
          <t>All platforms</t>
        </is>
      </c>
      <c r="C24" s="26" t="n">
        <v>0.06</v>
      </c>
    </row>
    <row r="25" ht="15" customHeight="1" s="18">
      <c r="A25" s="24" t="inlineStr">
        <is>
          <t>D30 to keep iterating</t>
        </is>
      </c>
      <c r="B25" s="24" t="inlineStr">
        <is>
          <t>All platforms</t>
        </is>
      </c>
      <c r="C25" s="26" t="n">
        <v>0.017</v>
      </c>
    </row>
    <row r="26" ht="15" customHeight="1" s="18">
      <c r="A26" s="24" t="inlineStr">
        <is>
          <t>D30 to scale UA</t>
        </is>
      </c>
      <c r="B26" s="24" t="inlineStr">
        <is>
          <t>All platforms</t>
        </is>
      </c>
      <c r="C26" s="26" t="n">
        <v>0.04</v>
      </c>
    </row>
    <row r="27"/>
    <row r="28" ht="15" customHeight="1" s="18">
      <c r="A28" s="27" t="inlineStr">
        <is>
          <t>Genre shifts every threshold: mid-core leaders run far above these, hypercasual D30 below them.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C12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52" customWidth="1" style="17" min="1" max="1"/>
    <col width="14" customWidth="1" style="17" min="2" max="2"/>
    <col width="48" customWidth="1" style="17" min="3" max="3"/>
  </cols>
  <sheetData>
    <row r="1" ht="17.35" customHeight="1" s="18">
      <c r="A1" s="19" t="inlineStr">
        <is>
          <t>Retention to LTV and UA payback (90-day estimate)</t>
        </is>
      </c>
    </row>
    <row r="3" ht="15" customHeight="1" s="18">
      <c r="A3" s="25" t="inlineStr">
        <is>
          <t>D1 retention</t>
        </is>
      </c>
      <c r="B3" s="28">
        <f>'Benchmark check'!B6</f>
        <v/>
      </c>
      <c r="C3" s="27" t="inlineStr">
        <is>
          <t>Linked to Blended row; overwrite if needed</t>
        </is>
      </c>
    </row>
    <row r="4" ht="15" customHeight="1" s="18">
      <c r="A4" s="25" t="inlineStr">
        <is>
          <t>D7 retention</t>
        </is>
      </c>
      <c r="B4" s="28">
        <f>'Benchmark check'!C6</f>
        <v/>
      </c>
      <c r="C4" s="27" t="n"/>
    </row>
    <row r="5" ht="15" customHeight="1" s="18">
      <c r="A5" s="25" t="inlineStr">
        <is>
          <t>D30 retention</t>
        </is>
      </c>
      <c r="B5" s="28">
        <f>'Benchmark check'!D6</f>
        <v/>
      </c>
      <c r="C5" s="27" t="n"/>
    </row>
    <row r="6" ht="15" customHeight="1" s="18">
      <c r="A6" s="25" t="inlineStr">
        <is>
          <t>Cost per install (USD)</t>
        </is>
      </c>
      <c r="B6" s="29" t="n">
        <v>1.71</v>
      </c>
      <c r="C6" s="27" t="inlineStr">
        <is>
          <t>Example: Adjust 2025 average US gaming CPI</t>
        </is>
      </c>
    </row>
    <row r="7" ht="15" customHeight="1" s="18">
      <c r="A7" s="25" t="inlineStr">
        <is>
          <t>Your ARPDAU (USD), optional</t>
        </is>
      </c>
      <c r="B7" s="29" t="n">
        <v>0.25</v>
      </c>
      <c r="C7" s="27" t="inlineStr">
        <is>
          <t>Example value; replace with yours</t>
        </is>
      </c>
    </row>
    <row r="9" ht="15" customHeight="1" s="18">
      <c r="A9" s="25" t="inlineStr">
        <is>
          <t>Active days per install, days 0 to 90</t>
        </is>
      </c>
      <c r="B9" s="30">
        <f>SUM(B30:B120)</f>
        <v/>
      </c>
    </row>
    <row r="10" ht="15" customHeight="1" s="18">
      <c r="A10" s="25" t="inlineStr">
        <is>
          <t>ARPDAU needed to pay back one install in 90 days</t>
        </is>
      </c>
      <c r="B10" s="31">
        <f>IFERROR(B6/B9,"")</f>
        <v/>
      </c>
    </row>
    <row r="11" ht="15" customHeight="1" s="18">
      <c r="A11" s="25" t="inlineStr">
        <is>
          <t>Estimated 90-day LTV at your ARPDAU</t>
        </is>
      </c>
      <c r="B11" s="31">
        <f>IFERROR(B7*B9,"")</f>
        <v/>
      </c>
    </row>
    <row r="12" ht="15" customHeight="1" s="18">
      <c r="A12" s="25" t="inlineStr">
        <is>
          <t>LTV / CPI (above 1 = install pays back within 90 days)</t>
        </is>
      </c>
      <c r="B12" s="32">
        <f>IFERROR(B11/B6,"")</f>
        <v/>
      </c>
    </row>
    <row r="14" ht="15" customHeight="1" s="18">
      <c r="A14" s="33" t="inlineStr">
        <is>
          <t>Method: the curve is interpolated log-linearly between day 0 (100%), D1, D7 and D30 against log(day+1), and extended past day 30 with the D7-to-D30 slope. It is an estimate for planning, not a forecast; use your real day-by-day cohort data when you have it.</t>
        </is>
      </c>
    </row>
    <row r="15" ht="15" customHeight="1" s="18"/>
    <row r="16" ht="15" customHeight="1" s="18"/>
    <row r="28" ht="15" customHeight="1" s="18">
      <c r="A28" s="25" t="inlineStr">
        <is>
          <t>Estimated daily retention curve</t>
        </is>
      </c>
    </row>
    <row r="29" ht="15" customHeight="1" s="18">
      <c r="A29" s="25" t="inlineStr">
        <is>
          <t>Day</t>
        </is>
      </c>
      <c r="B29" s="25" t="inlineStr">
        <is>
          <t>Retention</t>
        </is>
      </c>
    </row>
    <row r="30" ht="15" customHeight="1" s="18">
      <c r="A30" s="17" t="n">
        <v>0</v>
      </c>
      <c r="B30" s="34">
        <f>1</f>
        <v/>
      </c>
    </row>
    <row r="31" ht="15" customHeight="1" s="18">
      <c r="A31" s="17" t="n">
        <v>1</v>
      </c>
      <c r="B31" s="34">
        <f>EXP(LN($B$3)+(LN($B$4)-LN($B$3))*(LN(A31+1)-LN(2))/(LN(8)-LN(2)))</f>
        <v/>
      </c>
    </row>
    <row r="32" ht="15" customHeight="1" s="18">
      <c r="A32" s="17" t="n">
        <v>2</v>
      </c>
      <c r="B32" s="34">
        <f>EXP(LN($B$3)+(LN($B$4)-LN($B$3))*(LN(A32+1)-LN(2))/(LN(8)-LN(2)))</f>
        <v/>
      </c>
    </row>
    <row r="33" ht="15" customHeight="1" s="18">
      <c r="A33" s="17" t="n">
        <v>3</v>
      </c>
      <c r="B33" s="34">
        <f>EXP(LN($B$3)+(LN($B$4)-LN($B$3))*(LN(A33+1)-LN(2))/(LN(8)-LN(2)))</f>
        <v/>
      </c>
    </row>
    <row r="34" ht="15" customHeight="1" s="18">
      <c r="A34" s="17" t="n">
        <v>4</v>
      </c>
      <c r="B34" s="34">
        <f>EXP(LN($B$3)+(LN($B$4)-LN($B$3))*(LN(A34+1)-LN(2))/(LN(8)-LN(2)))</f>
        <v/>
      </c>
    </row>
    <row r="35" ht="15" customHeight="1" s="18">
      <c r="A35" s="17" t="n">
        <v>5</v>
      </c>
      <c r="B35" s="34">
        <f>EXP(LN($B$3)+(LN($B$4)-LN($B$3))*(LN(A35+1)-LN(2))/(LN(8)-LN(2)))</f>
        <v/>
      </c>
    </row>
    <row r="36" ht="15" customHeight="1" s="18">
      <c r="A36" s="17" t="n">
        <v>6</v>
      </c>
      <c r="B36" s="34">
        <f>EXP(LN($B$3)+(LN($B$4)-LN($B$3))*(LN(A36+1)-LN(2))/(LN(8)-LN(2)))</f>
        <v/>
      </c>
    </row>
    <row r="37" ht="15" customHeight="1" s="18">
      <c r="A37" s="17" t="n">
        <v>7</v>
      </c>
      <c r="B37" s="34">
        <f>EXP(LN($B$3)+(LN($B$4)-LN($B$3))*(LN(A37+1)-LN(2))/(LN(8)-LN(2)))</f>
        <v/>
      </c>
    </row>
    <row r="38" ht="15" customHeight="1" s="18">
      <c r="A38" s="17" t="n">
        <v>8</v>
      </c>
      <c r="B38" s="34">
        <f>EXP(LN($B$4)+(LN($B$5)-LN($B$4))*(LN(A38+1)-LN(8))/(LN(31)-LN(8)))</f>
        <v/>
      </c>
    </row>
    <row r="39" ht="15" customHeight="1" s="18">
      <c r="A39" s="17" t="n">
        <v>9</v>
      </c>
      <c r="B39" s="34">
        <f>EXP(LN($B$4)+(LN($B$5)-LN($B$4))*(LN(A39+1)-LN(8))/(LN(31)-LN(8)))</f>
        <v/>
      </c>
    </row>
    <row r="40" ht="15" customHeight="1" s="18">
      <c r="A40" s="17" t="n">
        <v>10</v>
      </c>
      <c r="B40" s="34">
        <f>EXP(LN($B$4)+(LN($B$5)-LN($B$4))*(LN(A40+1)-LN(8))/(LN(31)-LN(8)))</f>
        <v/>
      </c>
    </row>
    <row r="41" ht="15" customHeight="1" s="18">
      <c r="A41" s="17" t="n">
        <v>11</v>
      </c>
      <c r="B41" s="34">
        <f>EXP(LN($B$4)+(LN($B$5)-LN($B$4))*(LN(A41+1)-LN(8))/(LN(31)-LN(8)))</f>
        <v/>
      </c>
    </row>
    <row r="42" ht="15" customHeight="1" s="18">
      <c r="A42" s="17" t="n">
        <v>12</v>
      </c>
      <c r="B42" s="34">
        <f>EXP(LN($B$4)+(LN($B$5)-LN($B$4))*(LN(A42+1)-LN(8))/(LN(31)-LN(8)))</f>
        <v/>
      </c>
    </row>
    <row r="43" ht="15" customHeight="1" s="18">
      <c r="A43" s="17" t="n">
        <v>13</v>
      </c>
      <c r="B43" s="34">
        <f>EXP(LN($B$4)+(LN($B$5)-LN($B$4))*(LN(A43+1)-LN(8))/(LN(31)-LN(8)))</f>
        <v/>
      </c>
    </row>
    <row r="44" ht="15" customHeight="1" s="18">
      <c r="A44" s="17" t="n">
        <v>14</v>
      </c>
      <c r="B44" s="34">
        <f>EXP(LN($B$4)+(LN($B$5)-LN($B$4))*(LN(A44+1)-LN(8))/(LN(31)-LN(8)))</f>
        <v/>
      </c>
    </row>
    <row r="45" ht="15" customHeight="1" s="18">
      <c r="A45" s="17" t="n">
        <v>15</v>
      </c>
      <c r="B45" s="34">
        <f>EXP(LN($B$4)+(LN($B$5)-LN($B$4))*(LN(A45+1)-LN(8))/(LN(31)-LN(8)))</f>
        <v/>
      </c>
    </row>
    <row r="46" ht="15" customHeight="1" s="18">
      <c r="A46" s="17" t="n">
        <v>16</v>
      </c>
      <c r="B46" s="34">
        <f>EXP(LN($B$4)+(LN($B$5)-LN($B$4))*(LN(A46+1)-LN(8))/(LN(31)-LN(8)))</f>
        <v/>
      </c>
    </row>
    <row r="47" ht="15" customHeight="1" s="18">
      <c r="A47" s="17" t="n">
        <v>17</v>
      </c>
      <c r="B47" s="34">
        <f>EXP(LN($B$4)+(LN($B$5)-LN($B$4))*(LN(A47+1)-LN(8))/(LN(31)-LN(8)))</f>
        <v/>
      </c>
    </row>
    <row r="48" ht="15" customHeight="1" s="18">
      <c r="A48" s="17" t="n">
        <v>18</v>
      </c>
      <c r="B48" s="34">
        <f>EXP(LN($B$4)+(LN($B$5)-LN($B$4))*(LN(A48+1)-LN(8))/(LN(31)-LN(8)))</f>
        <v/>
      </c>
    </row>
    <row r="49" ht="15" customHeight="1" s="18">
      <c r="A49" s="17" t="n">
        <v>19</v>
      </c>
      <c r="B49" s="34">
        <f>EXP(LN($B$4)+(LN($B$5)-LN($B$4))*(LN(A49+1)-LN(8))/(LN(31)-LN(8)))</f>
        <v/>
      </c>
    </row>
    <row r="50" ht="15" customHeight="1" s="18">
      <c r="A50" s="17" t="n">
        <v>20</v>
      </c>
      <c r="B50" s="34">
        <f>EXP(LN($B$4)+(LN($B$5)-LN($B$4))*(LN(A50+1)-LN(8))/(LN(31)-LN(8)))</f>
        <v/>
      </c>
    </row>
    <row r="51" ht="15" customHeight="1" s="18">
      <c r="A51" s="17" t="n">
        <v>21</v>
      </c>
      <c r="B51" s="34">
        <f>EXP(LN($B$4)+(LN($B$5)-LN($B$4))*(LN(A51+1)-LN(8))/(LN(31)-LN(8)))</f>
        <v/>
      </c>
    </row>
    <row r="52" ht="15" customHeight="1" s="18">
      <c r="A52" s="17" t="n">
        <v>22</v>
      </c>
      <c r="B52" s="34">
        <f>EXP(LN($B$4)+(LN($B$5)-LN($B$4))*(LN(A52+1)-LN(8))/(LN(31)-LN(8)))</f>
        <v/>
      </c>
    </row>
    <row r="53" ht="15" customHeight="1" s="18">
      <c r="A53" s="17" t="n">
        <v>23</v>
      </c>
      <c r="B53" s="34">
        <f>EXP(LN($B$4)+(LN($B$5)-LN($B$4))*(LN(A53+1)-LN(8))/(LN(31)-LN(8)))</f>
        <v/>
      </c>
    </row>
    <row r="54" ht="15" customHeight="1" s="18">
      <c r="A54" s="17" t="n">
        <v>24</v>
      </c>
      <c r="B54" s="34">
        <f>EXP(LN($B$4)+(LN($B$5)-LN($B$4))*(LN(A54+1)-LN(8))/(LN(31)-LN(8)))</f>
        <v/>
      </c>
    </row>
    <row r="55" ht="15" customHeight="1" s="18">
      <c r="A55" s="17" t="n">
        <v>25</v>
      </c>
      <c r="B55" s="34">
        <f>EXP(LN($B$4)+(LN($B$5)-LN($B$4))*(LN(A55+1)-LN(8))/(LN(31)-LN(8)))</f>
        <v/>
      </c>
    </row>
    <row r="56" ht="15" customHeight="1" s="18">
      <c r="A56" s="17" t="n">
        <v>26</v>
      </c>
      <c r="B56" s="34">
        <f>EXP(LN($B$4)+(LN($B$5)-LN($B$4))*(LN(A56+1)-LN(8))/(LN(31)-LN(8)))</f>
        <v/>
      </c>
    </row>
    <row r="57" ht="15" customHeight="1" s="18">
      <c r="A57" s="17" t="n">
        <v>27</v>
      </c>
      <c r="B57" s="34">
        <f>EXP(LN($B$4)+(LN($B$5)-LN($B$4))*(LN(A57+1)-LN(8))/(LN(31)-LN(8)))</f>
        <v/>
      </c>
    </row>
    <row r="58" ht="15" customHeight="1" s="18">
      <c r="A58" s="17" t="n">
        <v>28</v>
      </c>
      <c r="B58" s="34">
        <f>EXP(LN($B$4)+(LN($B$5)-LN($B$4))*(LN(A58+1)-LN(8))/(LN(31)-LN(8)))</f>
        <v/>
      </c>
    </row>
    <row r="59" ht="15" customHeight="1" s="18">
      <c r="A59" s="17" t="n">
        <v>29</v>
      </c>
      <c r="B59" s="34">
        <f>EXP(LN($B$4)+(LN($B$5)-LN($B$4))*(LN(A59+1)-LN(8))/(LN(31)-LN(8)))</f>
        <v/>
      </c>
    </row>
    <row r="60" ht="15" customHeight="1" s="18">
      <c r="A60" s="17" t="n">
        <v>30</v>
      </c>
      <c r="B60" s="34">
        <f>EXP(LN($B$4)+(LN($B$5)-LN($B$4))*(LN(A60+1)-LN(8))/(LN(31)-LN(8)))</f>
        <v/>
      </c>
    </row>
    <row r="61" ht="15" customHeight="1" s="18">
      <c r="A61" s="17" t="n">
        <v>31</v>
      </c>
      <c r="B61" s="34">
        <f>EXP(LN($B$4)+(LN($B$5)-LN($B$4))*(LN(A61+1)-LN(8))/(LN(31)-LN(8)))</f>
        <v/>
      </c>
    </row>
    <row r="62" ht="15" customHeight="1" s="18">
      <c r="A62" s="17" t="n">
        <v>32</v>
      </c>
      <c r="B62" s="34">
        <f>EXP(LN($B$4)+(LN($B$5)-LN($B$4))*(LN(A62+1)-LN(8))/(LN(31)-LN(8)))</f>
        <v/>
      </c>
    </row>
    <row r="63" ht="15" customHeight="1" s="18">
      <c r="A63" s="17" t="n">
        <v>33</v>
      </c>
      <c r="B63" s="34">
        <f>EXP(LN($B$4)+(LN($B$5)-LN($B$4))*(LN(A63+1)-LN(8))/(LN(31)-LN(8)))</f>
        <v/>
      </c>
    </row>
    <row r="64" ht="15" customHeight="1" s="18">
      <c r="A64" s="17" t="n">
        <v>34</v>
      </c>
      <c r="B64" s="34">
        <f>EXP(LN($B$4)+(LN($B$5)-LN($B$4))*(LN(A64+1)-LN(8))/(LN(31)-LN(8)))</f>
        <v/>
      </c>
    </row>
    <row r="65" ht="15" customHeight="1" s="18">
      <c r="A65" s="17" t="n">
        <v>35</v>
      </c>
      <c r="B65" s="34">
        <f>EXP(LN($B$4)+(LN($B$5)-LN($B$4))*(LN(A65+1)-LN(8))/(LN(31)-LN(8)))</f>
        <v/>
      </c>
    </row>
    <row r="66" ht="15" customHeight="1" s="18">
      <c r="A66" s="17" t="n">
        <v>36</v>
      </c>
      <c r="B66" s="34">
        <f>EXP(LN($B$4)+(LN($B$5)-LN($B$4))*(LN(A66+1)-LN(8))/(LN(31)-LN(8)))</f>
        <v/>
      </c>
    </row>
    <row r="67" ht="15" customHeight="1" s="18">
      <c r="A67" s="17" t="n">
        <v>37</v>
      </c>
      <c r="B67" s="34">
        <f>EXP(LN($B$4)+(LN($B$5)-LN($B$4))*(LN(A67+1)-LN(8))/(LN(31)-LN(8)))</f>
        <v/>
      </c>
    </row>
    <row r="68" ht="15" customHeight="1" s="18">
      <c r="A68" s="17" t="n">
        <v>38</v>
      </c>
      <c r="B68" s="34">
        <f>EXP(LN($B$4)+(LN($B$5)-LN($B$4))*(LN(A68+1)-LN(8))/(LN(31)-LN(8)))</f>
        <v/>
      </c>
    </row>
    <row r="69" ht="15" customHeight="1" s="18">
      <c r="A69" s="17" t="n">
        <v>39</v>
      </c>
      <c r="B69" s="34">
        <f>EXP(LN($B$4)+(LN($B$5)-LN($B$4))*(LN(A69+1)-LN(8))/(LN(31)-LN(8)))</f>
        <v/>
      </c>
    </row>
    <row r="70" ht="15" customHeight="1" s="18">
      <c r="A70" s="17" t="n">
        <v>40</v>
      </c>
      <c r="B70" s="34">
        <f>EXP(LN($B$4)+(LN($B$5)-LN($B$4))*(LN(A70+1)-LN(8))/(LN(31)-LN(8)))</f>
        <v/>
      </c>
    </row>
    <row r="71" ht="15" customHeight="1" s="18">
      <c r="A71" s="17" t="n">
        <v>41</v>
      </c>
      <c r="B71" s="34">
        <f>EXP(LN($B$4)+(LN($B$5)-LN($B$4))*(LN(A71+1)-LN(8))/(LN(31)-LN(8)))</f>
        <v/>
      </c>
    </row>
    <row r="72" ht="15" customHeight="1" s="18">
      <c r="A72" s="17" t="n">
        <v>42</v>
      </c>
      <c r="B72" s="34">
        <f>EXP(LN($B$4)+(LN($B$5)-LN($B$4))*(LN(A72+1)-LN(8))/(LN(31)-LN(8)))</f>
        <v/>
      </c>
    </row>
    <row r="73" ht="15" customHeight="1" s="18">
      <c r="A73" s="17" t="n">
        <v>43</v>
      </c>
      <c r="B73" s="34">
        <f>EXP(LN($B$4)+(LN($B$5)-LN($B$4))*(LN(A73+1)-LN(8))/(LN(31)-LN(8)))</f>
        <v/>
      </c>
    </row>
    <row r="74" ht="15" customHeight="1" s="18">
      <c r="A74" s="17" t="n">
        <v>44</v>
      </c>
      <c r="B74" s="34">
        <f>EXP(LN($B$4)+(LN($B$5)-LN($B$4))*(LN(A74+1)-LN(8))/(LN(31)-LN(8)))</f>
        <v/>
      </c>
    </row>
    <row r="75" ht="15" customHeight="1" s="18">
      <c r="A75" s="17" t="n">
        <v>45</v>
      </c>
      <c r="B75" s="34">
        <f>EXP(LN($B$4)+(LN($B$5)-LN($B$4))*(LN(A75+1)-LN(8))/(LN(31)-LN(8)))</f>
        <v/>
      </c>
    </row>
    <row r="76" ht="15" customHeight="1" s="18">
      <c r="A76" s="17" t="n">
        <v>46</v>
      </c>
      <c r="B76" s="34">
        <f>EXP(LN($B$4)+(LN($B$5)-LN($B$4))*(LN(A76+1)-LN(8))/(LN(31)-LN(8)))</f>
        <v/>
      </c>
    </row>
    <row r="77" ht="15" customHeight="1" s="18">
      <c r="A77" s="17" t="n">
        <v>47</v>
      </c>
      <c r="B77" s="34">
        <f>EXP(LN($B$4)+(LN($B$5)-LN($B$4))*(LN(A77+1)-LN(8))/(LN(31)-LN(8)))</f>
        <v/>
      </c>
    </row>
    <row r="78" ht="15" customHeight="1" s="18">
      <c r="A78" s="17" t="n">
        <v>48</v>
      </c>
      <c r="B78" s="34">
        <f>EXP(LN($B$4)+(LN($B$5)-LN($B$4))*(LN(A78+1)-LN(8))/(LN(31)-LN(8)))</f>
        <v/>
      </c>
    </row>
    <row r="79" ht="15" customHeight="1" s="18">
      <c r="A79" s="17" t="n">
        <v>49</v>
      </c>
      <c r="B79" s="34">
        <f>EXP(LN($B$4)+(LN($B$5)-LN($B$4))*(LN(A79+1)-LN(8))/(LN(31)-LN(8)))</f>
        <v/>
      </c>
    </row>
    <row r="80" ht="15" customHeight="1" s="18">
      <c r="A80" s="17" t="n">
        <v>50</v>
      </c>
      <c r="B80" s="34">
        <f>EXP(LN($B$4)+(LN($B$5)-LN($B$4))*(LN(A80+1)-LN(8))/(LN(31)-LN(8)))</f>
        <v/>
      </c>
    </row>
    <row r="81" ht="15" customHeight="1" s="18">
      <c r="A81" s="17" t="n">
        <v>51</v>
      </c>
      <c r="B81" s="34">
        <f>EXP(LN($B$4)+(LN($B$5)-LN($B$4))*(LN(A81+1)-LN(8))/(LN(31)-LN(8)))</f>
        <v/>
      </c>
    </row>
    <row r="82" ht="15" customHeight="1" s="18">
      <c r="A82" s="17" t="n">
        <v>52</v>
      </c>
      <c r="B82" s="34">
        <f>EXP(LN($B$4)+(LN($B$5)-LN($B$4))*(LN(A82+1)-LN(8))/(LN(31)-LN(8)))</f>
        <v/>
      </c>
    </row>
    <row r="83" ht="15" customHeight="1" s="18">
      <c r="A83" s="17" t="n">
        <v>53</v>
      </c>
      <c r="B83" s="34">
        <f>EXP(LN($B$4)+(LN($B$5)-LN($B$4))*(LN(A83+1)-LN(8))/(LN(31)-LN(8)))</f>
        <v/>
      </c>
    </row>
    <row r="84" ht="15" customHeight="1" s="18">
      <c r="A84" s="17" t="n">
        <v>54</v>
      </c>
      <c r="B84" s="34">
        <f>EXP(LN($B$4)+(LN($B$5)-LN($B$4))*(LN(A84+1)-LN(8))/(LN(31)-LN(8)))</f>
        <v/>
      </c>
    </row>
    <row r="85" ht="15" customHeight="1" s="18">
      <c r="A85" s="17" t="n">
        <v>55</v>
      </c>
      <c r="B85" s="34">
        <f>EXP(LN($B$4)+(LN($B$5)-LN($B$4))*(LN(A85+1)-LN(8))/(LN(31)-LN(8)))</f>
        <v/>
      </c>
    </row>
    <row r="86" ht="15" customHeight="1" s="18">
      <c r="A86" s="17" t="n">
        <v>56</v>
      </c>
      <c r="B86" s="34">
        <f>EXP(LN($B$4)+(LN($B$5)-LN($B$4))*(LN(A86+1)-LN(8))/(LN(31)-LN(8)))</f>
        <v/>
      </c>
    </row>
    <row r="87" ht="15" customHeight="1" s="18">
      <c r="A87" s="17" t="n">
        <v>57</v>
      </c>
      <c r="B87" s="34">
        <f>EXP(LN($B$4)+(LN($B$5)-LN($B$4))*(LN(A87+1)-LN(8))/(LN(31)-LN(8)))</f>
        <v/>
      </c>
    </row>
    <row r="88" ht="15" customHeight="1" s="18">
      <c r="A88" s="17" t="n">
        <v>58</v>
      </c>
      <c r="B88" s="34">
        <f>EXP(LN($B$4)+(LN($B$5)-LN($B$4))*(LN(A88+1)-LN(8))/(LN(31)-LN(8)))</f>
        <v/>
      </c>
    </row>
    <row r="89" ht="15" customHeight="1" s="18">
      <c r="A89" s="17" t="n">
        <v>59</v>
      </c>
      <c r="B89" s="34">
        <f>EXP(LN($B$4)+(LN($B$5)-LN($B$4))*(LN(A89+1)-LN(8))/(LN(31)-LN(8)))</f>
        <v/>
      </c>
    </row>
    <row r="90" ht="15" customHeight="1" s="18">
      <c r="A90" s="17" t="n">
        <v>60</v>
      </c>
      <c r="B90" s="34">
        <f>EXP(LN($B$4)+(LN($B$5)-LN($B$4))*(LN(A90+1)-LN(8))/(LN(31)-LN(8)))</f>
        <v/>
      </c>
    </row>
    <row r="91" ht="15" customHeight="1" s="18">
      <c r="A91" s="17" t="n">
        <v>61</v>
      </c>
      <c r="B91" s="34">
        <f>EXP(LN($B$4)+(LN($B$5)-LN($B$4))*(LN(A91+1)-LN(8))/(LN(31)-LN(8)))</f>
        <v/>
      </c>
    </row>
    <row r="92" ht="15" customHeight="1" s="18">
      <c r="A92" s="17" t="n">
        <v>62</v>
      </c>
      <c r="B92" s="34">
        <f>EXP(LN($B$4)+(LN($B$5)-LN($B$4))*(LN(A92+1)-LN(8))/(LN(31)-LN(8)))</f>
        <v/>
      </c>
    </row>
    <row r="93" ht="15" customHeight="1" s="18">
      <c r="A93" s="17" t="n">
        <v>63</v>
      </c>
      <c r="B93" s="34">
        <f>EXP(LN($B$4)+(LN($B$5)-LN($B$4))*(LN(A93+1)-LN(8))/(LN(31)-LN(8)))</f>
        <v/>
      </c>
    </row>
    <row r="94" ht="15" customHeight="1" s="18">
      <c r="A94" s="17" t="n">
        <v>64</v>
      </c>
      <c r="B94" s="34">
        <f>EXP(LN($B$4)+(LN($B$5)-LN($B$4))*(LN(A94+1)-LN(8))/(LN(31)-LN(8)))</f>
        <v/>
      </c>
    </row>
    <row r="95" ht="15" customHeight="1" s="18">
      <c r="A95" s="17" t="n">
        <v>65</v>
      </c>
      <c r="B95" s="34">
        <f>EXP(LN($B$4)+(LN($B$5)-LN($B$4))*(LN(A95+1)-LN(8))/(LN(31)-LN(8)))</f>
        <v/>
      </c>
    </row>
    <row r="96" ht="15" customHeight="1" s="18">
      <c r="A96" s="17" t="n">
        <v>66</v>
      </c>
      <c r="B96" s="34">
        <f>EXP(LN($B$4)+(LN($B$5)-LN($B$4))*(LN(A96+1)-LN(8))/(LN(31)-LN(8)))</f>
        <v/>
      </c>
    </row>
    <row r="97" ht="15" customHeight="1" s="18">
      <c r="A97" s="17" t="n">
        <v>67</v>
      </c>
      <c r="B97" s="34">
        <f>EXP(LN($B$4)+(LN($B$5)-LN($B$4))*(LN(A97+1)-LN(8))/(LN(31)-LN(8)))</f>
        <v/>
      </c>
    </row>
    <row r="98" ht="15" customHeight="1" s="18">
      <c r="A98" s="17" t="n">
        <v>68</v>
      </c>
      <c r="B98" s="34">
        <f>EXP(LN($B$4)+(LN($B$5)-LN($B$4))*(LN(A98+1)-LN(8))/(LN(31)-LN(8)))</f>
        <v/>
      </c>
    </row>
    <row r="99" ht="15" customHeight="1" s="18">
      <c r="A99" s="17" t="n">
        <v>69</v>
      </c>
      <c r="B99" s="34">
        <f>EXP(LN($B$4)+(LN($B$5)-LN($B$4))*(LN(A99+1)-LN(8))/(LN(31)-LN(8)))</f>
        <v/>
      </c>
    </row>
    <row r="100" ht="15" customHeight="1" s="18">
      <c r="A100" s="17" t="n">
        <v>70</v>
      </c>
      <c r="B100" s="34">
        <f>EXP(LN($B$4)+(LN($B$5)-LN($B$4))*(LN(A100+1)-LN(8))/(LN(31)-LN(8)))</f>
        <v/>
      </c>
    </row>
    <row r="101" ht="15" customHeight="1" s="18">
      <c r="A101" s="17" t="n">
        <v>71</v>
      </c>
      <c r="B101" s="34">
        <f>EXP(LN($B$4)+(LN($B$5)-LN($B$4))*(LN(A101+1)-LN(8))/(LN(31)-LN(8)))</f>
        <v/>
      </c>
    </row>
    <row r="102" ht="15" customHeight="1" s="18">
      <c r="A102" s="17" t="n">
        <v>72</v>
      </c>
      <c r="B102" s="34">
        <f>EXP(LN($B$4)+(LN($B$5)-LN($B$4))*(LN(A102+1)-LN(8))/(LN(31)-LN(8)))</f>
        <v/>
      </c>
    </row>
    <row r="103" ht="15" customHeight="1" s="18">
      <c r="A103" s="17" t="n">
        <v>73</v>
      </c>
      <c r="B103" s="34">
        <f>EXP(LN($B$4)+(LN($B$5)-LN($B$4))*(LN(A103+1)-LN(8))/(LN(31)-LN(8)))</f>
        <v/>
      </c>
    </row>
    <row r="104" ht="15" customHeight="1" s="18">
      <c r="A104" s="17" t="n">
        <v>74</v>
      </c>
      <c r="B104" s="34">
        <f>EXP(LN($B$4)+(LN($B$5)-LN($B$4))*(LN(A104+1)-LN(8))/(LN(31)-LN(8)))</f>
        <v/>
      </c>
    </row>
    <row r="105" ht="15" customHeight="1" s="18">
      <c r="A105" s="17" t="n">
        <v>75</v>
      </c>
      <c r="B105" s="34">
        <f>EXP(LN($B$4)+(LN($B$5)-LN($B$4))*(LN(A105+1)-LN(8))/(LN(31)-LN(8)))</f>
        <v/>
      </c>
    </row>
    <row r="106" ht="15" customHeight="1" s="18">
      <c r="A106" s="17" t="n">
        <v>76</v>
      </c>
      <c r="B106" s="34">
        <f>EXP(LN($B$4)+(LN($B$5)-LN($B$4))*(LN(A106+1)-LN(8))/(LN(31)-LN(8)))</f>
        <v/>
      </c>
    </row>
    <row r="107" ht="15" customHeight="1" s="18">
      <c r="A107" s="17" t="n">
        <v>77</v>
      </c>
      <c r="B107" s="34">
        <f>EXP(LN($B$4)+(LN($B$5)-LN($B$4))*(LN(A107+1)-LN(8))/(LN(31)-LN(8)))</f>
        <v/>
      </c>
    </row>
    <row r="108" ht="15" customHeight="1" s="18">
      <c r="A108" s="17" t="n">
        <v>78</v>
      </c>
      <c r="B108" s="34">
        <f>EXP(LN($B$4)+(LN($B$5)-LN($B$4))*(LN(A108+1)-LN(8))/(LN(31)-LN(8)))</f>
        <v/>
      </c>
    </row>
    <row r="109" ht="15" customHeight="1" s="18">
      <c r="A109" s="17" t="n">
        <v>79</v>
      </c>
      <c r="B109" s="34">
        <f>EXP(LN($B$4)+(LN($B$5)-LN($B$4))*(LN(A109+1)-LN(8))/(LN(31)-LN(8)))</f>
        <v/>
      </c>
    </row>
    <row r="110" ht="15" customHeight="1" s="18">
      <c r="A110" s="17" t="n">
        <v>80</v>
      </c>
      <c r="B110" s="34">
        <f>EXP(LN($B$4)+(LN($B$5)-LN($B$4))*(LN(A110+1)-LN(8))/(LN(31)-LN(8)))</f>
        <v/>
      </c>
    </row>
    <row r="111" ht="15" customHeight="1" s="18">
      <c r="A111" s="17" t="n">
        <v>81</v>
      </c>
      <c r="B111" s="34">
        <f>EXP(LN($B$4)+(LN($B$5)-LN($B$4))*(LN(A111+1)-LN(8))/(LN(31)-LN(8)))</f>
        <v/>
      </c>
    </row>
    <row r="112" ht="15" customHeight="1" s="18">
      <c r="A112" s="17" t="n">
        <v>82</v>
      </c>
      <c r="B112" s="34">
        <f>EXP(LN($B$4)+(LN($B$5)-LN($B$4))*(LN(A112+1)-LN(8))/(LN(31)-LN(8)))</f>
        <v/>
      </c>
    </row>
    <row r="113" ht="15" customHeight="1" s="18">
      <c r="A113" s="17" t="n">
        <v>83</v>
      </c>
      <c r="B113" s="34">
        <f>EXP(LN($B$4)+(LN($B$5)-LN($B$4))*(LN(A113+1)-LN(8))/(LN(31)-LN(8)))</f>
        <v/>
      </c>
    </row>
    <row r="114" ht="15" customHeight="1" s="18">
      <c r="A114" s="17" t="n">
        <v>84</v>
      </c>
      <c r="B114" s="34">
        <f>EXP(LN($B$4)+(LN($B$5)-LN($B$4))*(LN(A114+1)-LN(8))/(LN(31)-LN(8)))</f>
        <v/>
      </c>
    </row>
    <row r="115" ht="15" customHeight="1" s="18">
      <c r="A115" s="17" t="n">
        <v>85</v>
      </c>
      <c r="B115" s="34">
        <f>EXP(LN($B$4)+(LN($B$5)-LN($B$4))*(LN(A115+1)-LN(8))/(LN(31)-LN(8)))</f>
        <v/>
      </c>
    </row>
    <row r="116" ht="15" customHeight="1" s="18">
      <c r="A116" s="17" t="n">
        <v>86</v>
      </c>
      <c r="B116" s="34">
        <f>EXP(LN($B$4)+(LN($B$5)-LN($B$4))*(LN(A116+1)-LN(8))/(LN(31)-LN(8)))</f>
        <v/>
      </c>
    </row>
    <row r="117" ht="15" customHeight="1" s="18">
      <c r="A117" s="17" t="n">
        <v>87</v>
      </c>
      <c r="B117" s="34">
        <f>EXP(LN($B$4)+(LN($B$5)-LN($B$4))*(LN(A117+1)-LN(8))/(LN(31)-LN(8)))</f>
        <v/>
      </c>
    </row>
    <row r="118" ht="15" customHeight="1" s="18">
      <c r="A118" s="17" t="n">
        <v>88</v>
      </c>
      <c r="B118" s="34">
        <f>EXP(LN($B$4)+(LN($B$5)-LN($B$4))*(LN(A118+1)-LN(8))/(LN(31)-LN(8)))</f>
        <v/>
      </c>
    </row>
    <row r="119" ht="15" customHeight="1" s="18">
      <c r="A119" s="17" t="n">
        <v>89</v>
      </c>
      <c r="B119" s="34">
        <f>EXP(LN($B$4)+(LN($B$5)-LN($B$4))*(LN(A119+1)-LN(8))/(LN(31)-LN(8)))</f>
        <v/>
      </c>
    </row>
    <row r="120" ht="15" customHeight="1" s="18">
      <c r="A120" s="17" t="n">
        <v>90</v>
      </c>
      <c r="B120" s="34">
        <f>EXP(LN($B$4)+(LN($B$5)-LN($B$4))*(LN(A120+1)-LN(8))/(LN(31)-LN(8)))</f>
        <v/>
      </c>
    </row>
  </sheetData>
  <mergeCells count="1">
    <mergeCell ref="A14:C16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A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50" customWidth="1" style="17" min="1" max="1"/>
  </cols>
  <sheetData>
    <row r="1" ht="15" customHeight="1" s="18">
      <c r="A1" s="20" t="inlineStr">
        <is>
          <t>GameAnalytics, 2026 Mobile &amp; PC Gaming Benchmarks (16,262 live mobile games, 1,000+ MAU, 2025 data): https://www.gameanalytics.com/reports/2026-mobile-pc-gaming-benchmarks</t>
        </is>
      </c>
    </row>
    <row r="2" ht="15" customHeight="1" s="18">
      <c r="A2" s="20" t="inlineStr">
        <is>
          <t>GameAnalytics, 2025 Mobile Gaming Benchmarks (11,600 games, 2024 data; iOS vs Android top-quartile D1): summary at https://gamedevreports.substack.com/p/gameanalytics-mobile-gaming-benchmarks</t>
        </is>
      </c>
    </row>
    <row r="3" ht="15" customHeight="1" s="18">
      <c r="A3" s="20" t="inlineStr">
        <is>
          <t>Adjust, Gaming App Insights Report 2026 (CPI, D1 by genre and region, 2025 data): https://www.adjust.com/resources/ebooks/gaming-app-insights/</t>
        </is>
      </c>
    </row>
    <row r="4" ht="15" customHeight="1" s="18">
      <c r="A4" s="20" t="inlineStr">
        <is>
          <t>Stage thresholds and the payback method: Innovecs Games heuristic, October 2026.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2026-10-23T13:32:58Z</dcterms:created>
  <dcterms:modified xmlns:dcterms="http://purl.org/dc/terms/" xmlns:xsi="http://www.w3.org/2001/XMLSchema-instance" xsi:type="dcterms:W3CDTF">2026-10-30T13:06:28Z</dcterms:modified>
  <cp:revision>0</cp:revision>
</cp:coreProperties>
</file>